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  <c r="C82" i="1"/>
  <c r="C103" i="1"/>
  <c r="C78" i="1"/>
  <c r="C68" i="1"/>
  <c r="C64" i="1"/>
  <c r="H45" i="1"/>
  <c r="H36" i="1"/>
  <c r="H29" i="1"/>
  <c r="H24" i="1"/>
  <c r="H23" i="1"/>
  <c r="H22" i="1" l="1"/>
  <c r="H57" i="1" l="1"/>
  <c r="H18" i="1" l="1"/>
  <c r="H32" i="1" l="1"/>
  <c r="H30" i="1" s="1"/>
  <c r="H37" i="1" l="1"/>
  <c r="H14" i="1" l="1"/>
  <c r="H51" i="1" l="1"/>
  <c r="H59" i="1" s="1"/>
  <c r="H13" i="1" l="1"/>
</calcChain>
</file>

<file path=xl/sharedStrings.xml><?xml version="1.0" encoding="utf-8"?>
<sst xmlns="http://schemas.openxmlformats.org/spreadsheetml/2006/main" count="133" uniqueCount="90">
  <si>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</si>
  <si>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</si>
  <si>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</si>
  <si>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</si>
  <si>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</si>
  <si>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</si>
  <si>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</si>
  <si>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</si>
  <si>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</si>
  <si>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</si>
  <si>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</si>
  <si>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</si>
  <si>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</si>
  <si>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</si>
  <si>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</si>
  <si>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</si>
  <si>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</si>
  <si>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</si>
  <si>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</si>
  <si>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</si>
  <si>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</si>
  <si>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</si>
  <si>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</si>
  <si>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</si>
  <si>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</si>
  <si>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</si>
  <si>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</si>
  <si>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</si>
  <si>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</si>
  <si>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</si>
  <si>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28.02.2022.godine Dom zdravlja Požarevac je izvršio plaćanje prema dobavljačima: </t>
  </si>
  <si>
    <t>Dana: 28.02.2022.</t>
  </si>
  <si>
    <t xml:space="preserve">Primljena i neutrošena participacija od 28.02.2022. </t>
  </si>
  <si>
    <t>Primljena i neutrošena participacija od 28.02.2022.</t>
  </si>
  <si>
    <t>JP EPS TE-KO Kostolac</t>
  </si>
  <si>
    <t>Euromedicina</t>
  </si>
  <si>
    <t>Lavija</t>
  </si>
  <si>
    <t>Vicor</t>
  </si>
  <si>
    <t>Flora komerc</t>
  </si>
  <si>
    <t>Superlab</t>
  </si>
  <si>
    <t>Sinofarm</t>
  </si>
  <si>
    <t>Auto centar Toplica</t>
  </si>
  <si>
    <t>JKP Komunalne službe</t>
  </si>
  <si>
    <t>JP PTT SAOB "POŽAREVAC"</t>
  </si>
  <si>
    <t>mt:s Telekom Srbija</t>
  </si>
  <si>
    <t>Orion Telekom</t>
  </si>
  <si>
    <t>Razvigor</t>
  </si>
  <si>
    <t>SBB</t>
  </si>
  <si>
    <t>Sektor</t>
  </si>
  <si>
    <t>Tehnomarket</t>
  </si>
  <si>
    <t>Telenor</t>
  </si>
  <si>
    <t>Eldent Servis</t>
  </si>
  <si>
    <t>501-46128/2022</t>
  </si>
  <si>
    <t>21003948-002257</t>
  </si>
  <si>
    <t>2162/2021</t>
  </si>
  <si>
    <t>R21-14431</t>
  </si>
  <si>
    <t>21003727-002257</t>
  </si>
  <si>
    <t>9915/21</t>
  </si>
  <si>
    <t>2044/2021</t>
  </si>
  <si>
    <t>2164/2021</t>
  </si>
  <si>
    <t>F21-271898</t>
  </si>
  <si>
    <t>IF2021-15992</t>
  </si>
  <si>
    <t>R21-13155</t>
  </si>
  <si>
    <t>R21-14092</t>
  </si>
  <si>
    <t>R21-14270</t>
  </si>
  <si>
    <t>22-F02-00032</t>
  </si>
  <si>
    <t>105222</t>
  </si>
  <si>
    <t>105322</t>
  </si>
  <si>
    <t>105422</t>
  </si>
  <si>
    <t>105522</t>
  </si>
  <si>
    <t>182222</t>
  </si>
  <si>
    <t>182322</t>
  </si>
  <si>
    <t>182422</t>
  </si>
  <si>
    <t>4622000210025710</t>
  </si>
  <si>
    <t>35-244-012-1104981</t>
  </si>
  <si>
    <t>UGF0131/22-0927</t>
  </si>
  <si>
    <t>23/22</t>
  </si>
  <si>
    <t>103012731202201</t>
  </si>
  <si>
    <t>901205987202201</t>
  </si>
  <si>
    <t>196010620202201</t>
  </si>
  <si>
    <t>22-RN001000137</t>
  </si>
  <si>
    <t>26-1/22</t>
  </si>
  <si>
    <t>77-16780767-2201</t>
  </si>
  <si>
    <t>58/21</t>
  </si>
  <si>
    <t>59/21</t>
  </si>
  <si>
    <t>UKUPNO ENERGENTI</t>
  </si>
  <si>
    <t>UKUPNO SANITETSKI MATERIJAL</t>
  </si>
  <si>
    <t>UKUPNO MATERIJALNI TROŠKOVI</t>
  </si>
  <si>
    <t>UKUPNO MATERIJALNI TROŠKOVI-zubno-participacija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</si>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</sst>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3"/>
  <sheetViews>
    <sheetView tabSelected="1" topLeftCell="B7" zoomScaleNormal="100" workbookViewId="0">
      <selection activeCell="D106" sqref="D106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31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44617</v>
      </c>
      <c r="H12" s="14">
        <v>2409007.48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44617</v>
      </c>
      <c r="H13" s="2">
        <f>H14+H30-H37-H51</f>
        <v>2056409.7799999996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44617</v>
      </c>
      <c r="H14" s="3">
        <f>SUM(H15:H29)</f>
        <v>3945653.4799999995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2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2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</f>
        <v>1952632.5199999998</v>
      </c>
      <c r="I18" s="10"/>
      <c r="J18" s="10"/>
      <c r="K18" s="7"/>
      <c r="L18" s="7"/>
    </row>
    <row r="19" spans="2:12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2" x14ac:dyDescent="0.25">
      <c r="B20" s="31" t="s">
        <v>15</v>
      </c>
      <c r="C20" s="32"/>
      <c r="D20" s="32"/>
      <c r="E20" s="32"/>
      <c r="F20" s="33"/>
      <c r="G20" s="21"/>
      <c r="H20" s="9">
        <v>0</v>
      </c>
      <c r="I20" s="10"/>
      <c r="J20" s="10"/>
    </row>
    <row r="21" spans="2:12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2" x14ac:dyDescent="0.25">
      <c r="B22" s="31" t="s">
        <v>17</v>
      </c>
      <c r="C22" s="32"/>
      <c r="D22" s="32"/>
      <c r="E22" s="32"/>
      <c r="F22" s="33"/>
      <c r="G22" s="21"/>
      <c r="H22" s="25">
        <f>881447.7+819240</f>
        <v>1700687.7</v>
      </c>
      <c r="I22" s="10"/>
      <c r="J22" s="10"/>
    </row>
    <row r="23" spans="2:12" x14ac:dyDescent="0.25">
      <c r="B23" s="31" t="s">
        <v>18</v>
      </c>
      <c r="C23" s="32"/>
      <c r="D23" s="32"/>
      <c r="E23" s="32"/>
      <c r="F23" s="33"/>
      <c r="G23" s="21"/>
      <c r="H23" s="9">
        <f>28795.17</f>
        <v>28795.17</v>
      </c>
      <c r="I23" s="10"/>
      <c r="J23" s="10"/>
    </row>
    <row r="24" spans="2:12" x14ac:dyDescent="0.25">
      <c r="B24" s="31" t="s">
        <v>19</v>
      </c>
      <c r="C24" s="32"/>
      <c r="D24" s="32"/>
      <c r="E24" s="32"/>
      <c r="F24" s="33"/>
      <c r="G24" s="21"/>
      <c r="H24" s="9">
        <f>2991541.66-2829595.99-94257.98+1184208.33-42922.34-23502-242219-38299.18-687366.11-27000-142000</f>
        <v>48587.389999999898</v>
      </c>
      <c r="I24" s="10"/>
      <c r="J24" s="10"/>
      <c r="K24" s="10"/>
      <c r="L24" s="7"/>
    </row>
    <row r="25" spans="2:12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2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2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2" x14ac:dyDescent="0.25">
      <c r="B28" s="31" t="s">
        <v>29</v>
      </c>
      <c r="C28" s="32"/>
      <c r="D28" s="32"/>
      <c r="E28" s="32"/>
      <c r="F28" s="33"/>
      <c r="G28" s="21"/>
      <c r="H28" s="9">
        <v>0</v>
      </c>
      <c r="I28" s="10"/>
      <c r="J28" s="10"/>
      <c r="K28" s="7"/>
      <c r="L28" s="7"/>
    </row>
    <row r="29" spans="2:12" x14ac:dyDescent="0.25">
      <c r="B29" s="31" t="s">
        <v>32</v>
      </c>
      <c r="C29" s="32"/>
      <c r="D29" s="32"/>
      <c r="E29" s="32"/>
      <c r="F29" s="33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</f>
        <v>214950.7</v>
      </c>
      <c r="I29" s="10"/>
      <c r="J29" s="10"/>
      <c r="K29" s="7"/>
      <c r="L29" s="7"/>
    </row>
    <row r="30" spans="2:12" x14ac:dyDescent="0.25">
      <c r="B30" s="53" t="s">
        <v>23</v>
      </c>
      <c r="C30" s="54"/>
      <c r="D30" s="54"/>
      <c r="E30" s="54"/>
      <c r="F30" s="55"/>
      <c r="G30" s="20">
        <v>44617</v>
      </c>
      <c r="H30" s="3">
        <f>H31+H32+H33+H34+H35+H36</f>
        <v>127266.46</v>
      </c>
      <c r="I30" s="10"/>
      <c r="J30" s="10"/>
      <c r="K30" s="7"/>
    </row>
    <row r="31" spans="2:12" x14ac:dyDescent="0.25">
      <c r="B31" s="31" t="s">
        <v>10</v>
      </c>
      <c r="C31" s="32"/>
      <c r="D31" s="32"/>
      <c r="E31" s="32"/>
      <c r="F31" s="33"/>
      <c r="G31" s="22"/>
      <c r="H31" s="11">
        <v>0</v>
      </c>
      <c r="I31" s="10"/>
      <c r="J31" s="10"/>
      <c r="K31" s="7"/>
    </row>
    <row r="32" spans="2:12" x14ac:dyDescent="0.25">
      <c r="B32" s="31" t="s">
        <v>13</v>
      </c>
      <c r="C32" s="32"/>
      <c r="D32" s="32"/>
      <c r="E32" s="32"/>
      <c r="F32" s="33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31" t="s">
        <v>19</v>
      </c>
      <c r="C33" s="32"/>
      <c r="D33" s="32"/>
      <c r="E33" s="32"/>
      <c r="F33" s="33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1" t="s">
        <v>21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3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3" x14ac:dyDescent="0.25">
      <c r="B36" s="31" t="s">
        <v>33</v>
      </c>
      <c r="C36" s="32"/>
      <c r="D36" s="32"/>
      <c r="E36" s="32"/>
      <c r="F36" s="33"/>
      <c r="G36" s="22"/>
      <c r="H36" s="9">
        <f>7347+14694+9106</f>
        <v>31147</v>
      </c>
      <c r="I36" s="10"/>
      <c r="J36" s="10"/>
    </row>
    <row r="37" spans="2:13" x14ac:dyDescent="0.25">
      <c r="B37" s="34" t="s">
        <v>24</v>
      </c>
      <c r="C37" s="35"/>
      <c r="D37" s="35"/>
      <c r="E37" s="35"/>
      <c r="F37" s="36"/>
      <c r="G37" s="23">
        <v>44617</v>
      </c>
      <c r="H37" s="4">
        <f>SUM(H38:H50)</f>
        <v>1994469.16</v>
      </c>
      <c r="I37" s="10"/>
      <c r="J37" s="10"/>
    </row>
    <row r="38" spans="2:13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3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3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3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3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3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3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3" x14ac:dyDescent="0.25">
      <c r="B45" s="31" t="s">
        <v>17</v>
      </c>
      <c r="C45" s="32"/>
      <c r="D45" s="32"/>
      <c r="E45" s="32"/>
      <c r="F45" s="33"/>
      <c r="G45" s="21"/>
      <c r="H45" s="9">
        <f>881447.7+819240</f>
        <v>1700687.7</v>
      </c>
      <c r="I45" s="10"/>
      <c r="J45" s="10"/>
    </row>
    <row r="46" spans="2:13" x14ac:dyDescent="0.25">
      <c r="B46" s="31" t="s">
        <v>18</v>
      </c>
      <c r="C46" s="32"/>
      <c r="D46" s="32"/>
      <c r="E46" s="32"/>
      <c r="F46" s="33"/>
      <c r="G46" s="21"/>
      <c r="H46" s="9">
        <v>28795.17</v>
      </c>
      <c r="I46" s="10"/>
      <c r="J46" s="10"/>
    </row>
    <row r="47" spans="2:13" x14ac:dyDescent="0.25">
      <c r="B47" s="31" t="s">
        <v>19</v>
      </c>
      <c r="C47" s="32"/>
      <c r="D47" s="32"/>
      <c r="E47" s="32"/>
      <c r="F47" s="33"/>
      <c r="G47" s="21"/>
      <c r="H47" s="9">
        <v>264986.28999999998</v>
      </c>
      <c r="I47" s="10"/>
      <c r="J47" s="10"/>
    </row>
    <row r="48" spans="2:13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31" t="s">
        <v>29</v>
      </c>
      <c r="C50" s="32"/>
      <c r="D50" s="32"/>
      <c r="E50" s="32"/>
      <c r="F50" s="33"/>
      <c r="G50" s="21"/>
      <c r="H50" s="9">
        <v>0</v>
      </c>
      <c r="I50" s="10"/>
      <c r="J50" s="10"/>
      <c r="K50" s="7"/>
    </row>
    <row r="51" spans="2:12" x14ac:dyDescent="0.25">
      <c r="B51" s="34" t="s">
        <v>25</v>
      </c>
      <c r="C51" s="35"/>
      <c r="D51" s="35"/>
      <c r="E51" s="35"/>
      <c r="F51" s="36"/>
      <c r="G51" s="23">
        <v>44617</v>
      </c>
      <c r="H51" s="4">
        <f>SUM(H52:H56)</f>
        <v>22041</v>
      </c>
      <c r="I51" s="10"/>
      <c r="J51" s="10"/>
    </row>
    <row r="52" spans="2:12" x14ac:dyDescent="0.25">
      <c r="B52" s="31" t="s">
        <v>10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13</v>
      </c>
      <c r="C53" s="32"/>
      <c r="D53" s="32"/>
      <c r="E53" s="32"/>
      <c r="F53" s="33"/>
      <c r="G53" s="22"/>
      <c r="H53" s="11">
        <v>0</v>
      </c>
      <c r="I53" s="10"/>
      <c r="J53" s="10"/>
    </row>
    <row r="54" spans="2:12" x14ac:dyDescent="0.25">
      <c r="B54" s="31" t="s">
        <v>19</v>
      </c>
      <c r="C54" s="32"/>
      <c r="D54" s="32"/>
      <c r="E54" s="32"/>
      <c r="F54" s="33"/>
      <c r="G54" s="22"/>
      <c r="H54" s="9">
        <v>22041</v>
      </c>
      <c r="I54" s="10"/>
      <c r="J54" s="10"/>
    </row>
    <row r="55" spans="2:12" x14ac:dyDescent="0.25">
      <c r="B55" s="31" t="s">
        <v>21</v>
      </c>
      <c r="C55" s="32"/>
      <c r="D55" s="32"/>
      <c r="E55" s="32"/>
      <c r="F55" s="33"/>
      <c r="G55" s="22"/>
      <c r="H55" s="2">
        <v>0</v>
      </c>
      <c r="I55" s="10"/>
      <c r="J55" s="10"/>
      <c r="K55" s="7"/>
    </row>
    <row r="56" spans="2:12" x14ac:dyDescent="0.25">
      <c r="B56" s="31" t="s">
        <v>22</v>
      </c>
      <c r="C56" s="32"/>
      <c r="D56" s="32"/>
      <c r="E56" s="32"/>
      <c r="F56" s="33"/>
      <c r="G56" s="22"/>
      <c r="H56" s="9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44617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</f>
        <v>352597.69999999908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H14+H30-H37-H51+H57-H58</f>
        <v>2409007.4799999986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6" t="s">
        <v>34</v>
      </c>
      <c r="C63" s="27">
        <v>28795.17</v>
      </c>
      <c r="D63" s="28" t="s">
        <v>52</v>
      </c>
    </row>
    <row r="64" spans="2:12" x14ac:dyDescent="0.25">
      <c r="B64" s="30" t="s">
        <v>85</v>
      </c>
      <c r="C64" s="29">
        <f>SUM(C60:C63)</f>
        <v>28795.17</v>
      </c>
      <c r="D64" s="28"/>
    </row>
    <row r="65" spans="2:5" x14ac:dyDescent="0.25">
      <c r="B65" s="56" t="s">
        <v>35</v>
      </c>
      <c r="C65" s="27">
        <v>724800</v>
      </c>
      <c r="D65" s="28" t="s">
        <v>53</v>
      </c>
    </row>
    <row r="66" spans="2:5" x14ac:dyDescent="0.25">
      <c r="B66" s="56" t="s">
        <v>36</v>
      </c>
      <c r="C66" s="27">
        <v>1032</v>
      </c>
      <c r="D66" s="28" t="s">
        <v>54</v>
      </c>
    </row>
    <row r="67" spans="2:5" x14ac:dyDescent="0.25">
      <c r="B67" s="26" t="s">
        <v>37</v>
      </c>
      <c r="C67" s="27">
        <v>93408</v>
      </c>
      <c r="D67" s="28" t="s">
        <v>55</v>
      </c>
    </row>
    <row r="68" spans="2:5" x14ac:dyDescent="0.25">
      <c r="B68" s="30" t="s">
        <v>86</v>
      </c>
      <c r="C68" s="29">
        <f>SUM(C65:C67)</f>
        <v>819240</v>
      </c>
      <c r="D68" s="28"/>
    </row>
    <row r="69" spans="2:5" x14ac:dyDescent="0.25">
      <c r="B69" s="26" t="s">
        <v>35</v>
      </c>
      <c r="C69" s="27">
        <v>346800</v>
      </c>
      <c r="D69" s="28" t="s">
        <v>56</v>
      </c>
    </row>
    <row r="70" spans="2:5" x14ac:dyDescent="0.25">
      <c r="B70" s="26" t="s">
        <v>38</v>
      </c>
      <c r="C70" s="27">
        <v>5486.4</v>
      </c>
      <c r="D70" s="28" t="s">
        <v>57</v>
      </c>
    </row>
    <row r="71" spans="2:5" x14ac:dyDescent="0.25">
      <c r="B71" s="26" t="s">
        <v>36</v>
      </c>
      <c r="C71" s="27">
        <v>42000</v>
      </c>
      <c r="D71" s="28" t="s">
        <v>58</v>
      </c>
    </row>
    <row r="72" spans="2:5" x14ac:dyDescent="0.25">
      <c r="B72" s="26" t="s">
        <v>36</v>
      </c>
      <c r="C72" s="27">
        <v>75590.399999999994</v>
      </c>
      <c r="D72" s="28" t="s">
        <v>59</v>
      </c>
    </row>
    <row r="73" spans="2:5" x14ac:dyDescent="0.25">
      <c r="B73" s="26" t="s">
        <v>39</v>
      </c>
      <c r="C73" s="27">
        <v>112574.39999999999</v>
      </c>
      <c r="D73" s="28" t="s">
        <v>60</v>
      </c>
    </row>
    <row r="74" spans="2:5" x14ac:dyDescent="0.25">
      <c r="B74" s="26" t="s">
        <v>40</v>
      </c>
      <c r="C74" s="27">
        <v>13062.5</v>
      </c>
      <c r="D74" s="28" t="s">
        <v>61</v>
      </c>
    </row>
    <row r="75" spans="2:5" x14ac:dyDescent="0.25">
      <c r="B75" s="26" t="s">
        <v>37</v>
      </c>
      <c r="C75" s="27">
        <v>84288</v>
      </c>
      <c r="D75" s="28" t="s">
        <v>62</v>
      </c>
    </row>
    <row r="76" spans="2:5" x14ac:dyDescent="0.25">
      <c r="B76" s="26" t="s">
        <v>37</v>
      </c>
      <c r="C76" s="27">
        <v>193690</v>
      </c>
      <c r="D76" s="28" t="s">
        <v>63</v>
      </c>
    </row>
    <row r="77" spans="2:5" x14ac:dyDescent="0.25">
      <c r="B77" s="26" t="s">
        <v>37</v>
      </c>
      <c r="C77" s="27">
        <v>7956</v>
      </c>
      <c r="D77" s="28" t="s">
        <v>64</v>
      </c>
    </row>
    <row r="78" spans="2:5" x14ac:dyDescent="0.25">
      <c r="B78" s="30" t="s">
        <v>86</v>
      </c>
      <c r="C78" s="29">
        <f>SUM(C69:C77)</f>
        <v>881447.70000000007</v>
      </c>
      <c r="D78" s="28"/>
    </row>
    <row r="79" spans="2:5" x14ac:dyDescent="0.25">
      <c r="B79" s="26" t="s">
        <v>41</v>
      </c>
      <c r="C79" s="27">
        <v>2160</v>
      </c>
      <c r="D79" s="28" t="s">
        <v>65</v>
      </c>
    </row>
    <row r="80" spans="2:5" x14ac:dyDescent="0.25">
      <c r="B80" s="26" t="s">
        <v>42</v>
      </c>
      <c r="C80" s="27">
        <v>44902.55</v>
      </c>
      <c r="D80" s="28" t="s">
        <v>66</v>
      </c>
      <c r="E80" s="7"/>
    </row>
    <row r="81" spans="2:5" x14ac:dyDescent="0.25">
      <c r="B81" s="26" t="s">
        <v>42</v>
      </c>
      <c r="C81" s="27">
        <v>1524.84</v>
      </c>
      <c r="D81" s="28" t="s">
        <v>67</v>
      </c>
      <c r="E81" s="7"/>
    </row>
    <row r="82" spans="2:5" x14ac:dyDescent="0.25">
      <c r="B82" s="30" t="s">
        <v>87</v>
      </c>
      <c r="C82" s="29">
        <f>SUM(C79:C81)</f>
        <v>48587.39</v>
      </c>
      <c r="D82" s="28"/>
      <c r="E82" s="7"/>
    </row>
    <row r="83" spans="2:5" x14ac:dyDescent="0.25">
      <c r="B83" s="26" t="s">
        <v>42</v>
      </c>
      <c r="C83" s="7">
        <v>25663.86</v>
      </c>
      <c r="D83" s="28" t="s">
        <v>67</v>
      </c>
      <c r="E83" s="7"/>
    </row>
    <row r="84" spans="2:5" x14ac:dyDescent="0.25">
      <c r="B84" s="26" t="s">
        <v>42</v>
      </c>
      <c r="C84" s="27">
        <v>44490.6</v>
      </c>
      <c r="D84" s="28" t="s">
        <v>68</v>
      </c>
      <c r="E84" s="7"/>
    </row>
    <row r="85" spans="2:5" x14ac:dyDescent="0.25">
      <c r="B85" s="26" t="s">
        <v>42</v>
      </c>
      <c r="C85" s="27">
        <v>337.8</v>
      </c>
      <c r="D85" s="28" t="s">
        <v>69</v>
      </c>
    </row>
    <row r="86" spans="2:5" x14ac:dyDescent="0.25">
      <c r="B86" s="26" t="s">
        <v>42</v>
      </c>
      <c r="C86" s="27">
        <v>222.45</v>
      </c>
      <c r="D86" s="28" t="s">
        <v>70</v>
      </c>
    </row>
    <row r="87" spans="2:5" x14ac:dyDescent="0.25">
      <c r="B87" s="26" t="s">
        <v>42</v>
      </c>
      <c r="C87" s="27">
        <v>10512.96</v>
      </c>
      <c r="D87" s="28" t="s">
        <v>71</v>
      </c>
    </row>
    <row r="88" spans="2:5" x14ac:dyDescent="0.25">
      <c r="B88" s="26" t="s">
        <v>42</v>
      </c>
      <c r="C88" s="27">
        <v>568.49</v>
      </c>
      <c r="D88" s="28" t="s">
        <v>72</v>
      </c>
      <c r="E88" s="7"/>
    </row>
    <row r="89" spans="2:5" x14ac:dyDescent="0.25">
      <c r="B89" s="26" t="s">
        <v>43</v>
      </c>
      <c r="C89" s="27">
        <v>33252</v>
      </c>
      <c r="D89" s="28" t="s">
        <v>73</v>
      </c>
    </row>
    <row r="90" spans="2:5" x14ac:dyDescent="0.25">
      <c r="B90" s="26" t="s">
        <v>44</v>
      </c>
      <c r="C90" s="27">
        <v>27788.44</v>
      </c>
      <c r="D90" s="28" t="s">
        <v>74</v>
      </c>
    </row>
    <row r="91" spans="2:5" x14ac:dyDescent="0.25">
      <c r="B91" s="26" t="s">
        <v>44</v>
      </c>
      <c r="C91" s="27">
        <v>2832.5</v>
      </c>
      <c r="D91" s="28" t="s">
        <v>74</v>
      </c>
    </row>
    <row r="92" spans="2:5" x14ac:dyDescent="0.25">
      <c r="B92" s="26" t="s">
        <v>45</v>
      </c>
      <c r="C92" s="27">
        <v>1798.8</v>
      </c>
      <c r="D92" s="28" t="s">
        <v>75</v>
      </c>
    </row>
    <row r="93" spans="2:5" x14ac:dyDescent="0.25">
      <c r="B93" s="26" t="s">
        <v>46</v>
      </c>
      <c r="C93" s="27">
        <v>8000</v>
      </c>
      <c r="D93" s="28" t="s">
        <v>76</v>
      </c>
    </row>
    <row r="94" spans="2:5" x14ac:dyDescent="0.25">
      <c r="B94" s="26" t="s">
        <v>47</v>
      </c>
      <c r="C94" s="27">
        <v>5802</v>
      </c>
      <c r="D94" s="28" t="s">
        <v>77</v>
      </c>
    </row>
    <row r="95" spans="2:5" x14ac:dyDescent="0.25">
      <c r="B95" s="26" t="s">
        <v>47</v>
      </c>
      <c r="C95" s="27">
        <v>1599</v>
      </c>
      <c r="D95" s="28" t="s">
        <v>78</v>
      </c>
    </row>
    <row r="96" spans="2:5" x14ac:dyDescent="0.25">
      <c r="B96" s="26" t="s">
        <v>47</v>
      </c>
      <c r="C96" s="27">
        <v>4722</v>
      </c>
      <c r="D96" s="28" t="s">
        <v>79</v>
      </c>
    </row>
    <row r="97" spans="2:5" x14ac:dyDescent="0.25">
      <c r="B97" s="26" t="s">
        <v>48</v>
      </c>
      <c r="C97" s="27">
        <v>10320</v>
      </c>
      <c r="D97" s="28" t="s">
        <v>80</v>
      </c>
    </row>
    <row r="98" spans="2:5" x14ac:dyDescent="0.25">
      <c r="B98" s="26" t="s">
        <v>49</v>
      </c>
      <c r="C98" s="27">
        <v>1000</v>
      </c>
      <c r="D98" s="28" t="s">
        <v>81</v>
      </c>
    </row>
    <row r="99" spans="2:5" x14ac:dyDescent="0.25">
      <c r="B99" s="26" t="s">
        <v>50</v>
      </c>
      <c r="C99" s="27">
        <v>37488</v>
      </c>
      <c r="D99" s="28" t="s">
        <v>82</v>
      </c>
    </row>
    <row r="100" spans="2:5" x14ac:dyDescent="0.25">
      <c r="B100" s="30" t="s">
        <v>89</v>
      </c>
      <c r="C100" s="29">
        <f>SUM(C83:C99)</f>
        <v>216398.89999999997</v>
      </c>
      <c r="D100" s="28"/>
    </row>
    <row r="101" spans="2:5" x14ac:dyDescent="0.25">
      <c r="B101" s="26" t="s">
        <v>51</v>
      </c>
      <c r="C101" s="27">
        <v>13317.24</v>
      </c>
      <c r="D101" s="28" t="s">
        <v>83</v>
      </c>
      <c r="E101" s="7"/>
    </row>
    <row r="102" spans="2:5" x14ac:dyDescent="0.25">
      <c r="B102" s="26" t="s">
        <v>51</v>
      </c>
      <c r="C102" s="27">
        <v>8723.76</v>
      </c>
      <c r="D102" s="28" t="s">
        <v>84</v>
      </c>
    </row>
    <row r="103" spans="2:5" x14ac:dyDescent="0.25">
      <c r="B103" s="30" t="s">
        <v>88</v>
      </c>
      <c r="C103" s="29">
        <f>SUM(C101:C102)</f>
        <v>22041</v>
      </c>
      <c r="D103" s="28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2022-03-01T06:46:14Z</dcterms:modified>
  <cp:category/>
  <cp:contentStatus/>
</cp:coreProperties>
</file>